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2"/>
  <c r="G13" s="1"/>
  <c r="G11"/>
  <c r="G10"/>
  <c r="G9"/>
  <c r="G8"/>
  <c r="G7"/>
  <c r="G6"/>
  <c r="G26"/>
  <c r="G25"/>
  <c r="D25"/>
  <c r="D28" s="1"/>
  <c r="G17"/>
  <c r="D16" s="1"/>
  <c r="F16" s="1"/>
  <c r="E15"/>
  <c r="G15"/>
  <c r="E14"/>
  <c r="E12"/>
  <c r="G12" s="1"/>
  <c r="D5"/>
  <c r="G14" l="1"/>
  <c r="G27"/>
  <c r="D27"/>
  <c r="G28"/>
  <c r="D29"/>
  <c r="G29" s="1"/>
</calcChain>
</file>

<file path=xl/sharedStrings.xml><?xml version="1.0" encoding="utf-8"?>
<sst xmlns="http://schemas.openxmlformats.org/spreadsheetml/2006/main" count="229" uniqueCount="141">
  <si>
    <t>№     пп</t>
  </si>
  <si>
    <t>Наименование</t>
  </si>
  <si>
    <t>Ед. изм.</t>
  </si>
  <si>
    <t>Кол.</t>
  </si>
  <si>
    <t>Примечание</t>
  </si>
  <si>
    <t>м2</t>
  </si>
  <si>
    <t>шт</t>
  </si>
  <si>
    <t>м</t>
  </si>
  <si>
    <t>комп.</t>
  </si>
  <si>
    <t>Материалы на ремонт туалета ЦЛАП (2 этаж)</t>
  </si>
  <si>
    <t>№</t>
  </si>
  <si>
    <t>наименование</t>
  </si>
  <si>
    <t>площадь</t>
  </si>
  <si>
    <t>расход</t>
  </si>
  <si>
    <t>кол-во</t>
  </si>
  <si>
    <t>ед.изм</t>
  </si>
  <si>
    <t>1.1</t>
  </si>
  <si>
    <t>Дверь межкомнатная Тиволи глухая ПВХ ламинация цвет рустик серый 80х200 см (дверное полотно)</t>
  </si>
  <si>
    <t>1.2</t>
  </si>
  <si>
    <t>Дверная коробка телескопическая Амелия/Тиволи 2100х70х28 ПВХ ламинация цвет рустик серый (комплект 2.5 шт.)</t>
  </si>
  <si>
    <t>1.3</t>
  </si>
  <si>
    <t>Добор телескопический Амелия/Тиволи 2150x100х10 мм ПВХ ламинация цвет рустик серый</t>
  </si>
  <si>
    <t xml:space="preserve">Наличник телескопический Амелия/Тиволи 2150x70х8 мм ПВХ ламинация цвет рустик серый </t>
  </si>
  <si>
    <t>1.4</t>
  </si>
  <si>
    <t>Ручка-защёлка Фабрика Замков 7072E SN BK, с фиксатором, цвет матовый никель</t>
  </si>
  <si>
    <t>1.5</t>
  </si>
  <si>
    <t>Петля универсальная Fuaro 4BB 100x75x2.5 мм сталь цвет хром</t>
  </si>
  <si>
    <t>Смесь цементно-песчаная (ЦПС) М150 универсальная</t>
  </si>
  <si>
    <t>кг/м3</t>
  </si>
  <si>
    <t>Грунтовка глубокопроникающая для внутренних и наружных работ</t>
  </si>
  <si>
    <t>кг</t>
  </si>
  <si>
    <t>Штукатурка гипсовая универсальная КНАУФ-Ротбанд.</t>
  </si>
  <si>
    <t>Шпаклёвка гипсовая универсальная Knauf Фуген</t>
  </si>
  <si>
    <t>Клей монтажный прозрачный Момент (туба)</t>
  </si>
  <si>
    <t>Панели ПВХ для потолка (под вагонку из 3х шт.)</t>
  </si>
  <si>
    <t>Профиль ПВХ стартовый для панелей</t>
  </si>
  <si>
    <t>Профиль направляющий ПН 28/27</t>
  </si>
  <si>
    <t>Профиль стоечный ПС 60/27</t>
  </si>
  <si>
    <t>Подвес 200мм</t>
  </si>
  <si>
    <t>Саморезы 4,2х13</t>
  </si>
  <si>
    <t>Анкер 6х40</t>
  </si>
  <si>
    <t>Бур 6х180</t>
  </si>
  <si>
    <t>Плитка керамическая глазурованная для внутренней облицовки стен</t>
  </si>
  <si>
    <t>Плитка керамическая глазурованная для полов (400х400)</t>
  </si>
  <si>
    <t>Клей для плитки КРЕПС "Усиленный"</t>
  </si>
  <si>
    <t>Смеси сухие водостойкие для затирки межплиточных швов шириной 1-6 мм</t>
  </si>
  <si>
    <t>Крестики для монтажа плитки</t>
  </si>
  <si>
    <t>Провода АВВГ 3х2,5</t>
  </si>
  <si>
    <t>Одноклавишный выключатель</t>
  </si>
  <si>
    <t>Мешки полипропиленовые (50 кг)</t>
  </si>
  <si>
    <t>Трубы полипропиленовые для систем водоотведения, диаметр 50 мм:</t>
  </si>
  <si>
    <t>Труба Ø50 L=2м</t>
  </si>
  <si>
    <t>Труба Ø50 L=1м</t>
  </si>
  <si>
    <t>Труба Ø50 L=0,5м</t>
  </si>
  <si>
    <t>Тройник Ø50 90*</t>
  </si>
  <si>
    <t>Угол Ø50 90*</t>
  </si>
  <si>
    <t>Муфта Ø50</t>
  </si>
  <si>
    <t>Крепеж-застежка(хомуты)</t>
  </si>
  <si>
    <t>Трубы полипропиленовые для систем водоотведения, диаметр 100 мм</t>
  </si>
  <si>
    <t>Труба Ø100 L=2м</t>
  </si>
  <si>
    <t>Труба Ø100 L=1м</t>
  </si>
  <si>
    <t>Тройник Ø100 90*</t>
  </si>
  <si>
    <t>Муфта Ø100</t>
  </si>
  <si>
    <t>Тройник Ø100 45* с заглушкой ревизией</t>
  </si>
  <si>
    <t>Манжета переход с чугуна на пластик</t>
  </si>
  <si>
    <t>Гофра для унитаза</t>
  </si>
  <si>
    <t>Трап водоотводной 100х100</t>
  </si>
  <si>
    <t xml:space="preserve">Трубы полипропиленовые , номинальное давление 1,6 МПа, номинальный наружный диаметр 25 мм
</t>
  </si>
  <si>
    <t>Муфта полипропилен PPRC PN20, диаметром: 25 мм</t>
  </si>
  <si>
    <t>Тройник полипропилен PPRC PN20, диаметром: 25 мм</t>
  </si>
  <si>
    <t>Угол полипропилен PPRC PN20, диаметром: 25 мм</t>
  </si>
  <si>
    <t>Обвод трубы полипропилен PPRC PN20, диаметром: 25 мм</t>
  </si>
  <si>
    <t>Муфта комбинированная PPRC PN20, диаметром: 25 мм,  резьба 1/2</t>
  </si>
  <si>
    <t>Кран шаровый полипропиленовый PPRC PN20, диаметром: 25 мм</t>
  </si>
  <si>
    <t xml:space="preserve">Трубы полипропиленовые , номинальное давление 1,6 МПа, номинальный наружный диаметр 32 мм
</t>
  </si>
  <si>
    <t>Тройник полипропилен PPRC PN20, диаметром: 32х25х32</t>
  </si>
  <si>
    <t>Муфта комбинированная PPRC PN20, диаметром: 32 мм,  резьба 1 1/4</t>
  </si>
  <si>
    <t>Муфта полипропилен PPRC PN20, диаметром: 32 мм</t>
  </si>
  <si>
    <t>Дверь для сан.узла 2,1х0,6 в комплекте с доборами, наличниками и скобяными изделиями</t>
  </si>
  <si>
    <t>1</t>
  </si>
  <si>
    <t>3</t>
  </si>
  <si>
    <t>Установка блоков в наружных и внутренних дверных проемах: в каменных стенах, площадь проема до 3 м2</t>
  </si>
  <si>
    <t>4</t>
  </si>
  <si>
    <t>т</t>
  </si>
  <si>
    <t>Разборка оснований полов из фанеры</t>
  </si>
  <si>
    <t>Устройство подложки под основание полов из вспененного полиэтилена толщ. 2 мм</t>
  </si>
  <si>
    <t>Устройство оснований полов из плит OSB толщ. 12 мм</t>
  </si>
  <si>
    <t>Устройство плинтусов поливинилхлоридных: на винтах самонарезающих</t>
  </si>
  <si>
    <t>2</t>
  </si>
  <si>
    <t>Монтаж светильников светодиодных в подвесных потолках 595х595 мм</t>
  </si>
  <si>
    <t xml:space="preserve">Устройство потолков: плитно-ячеистых по каркасу из оцинкованного профиля </t>
  </si>
  <si>
    <t>на выполнение работ по ремонту кабинета начальника  (УПЭБиОТ)</t>
  </si>
  <si>
    <t xml:space="preserve">Демонтаж дверных коробок: в деревянных стенах каркасных и в перегородках </t>
  </si>
  <si>
    <t>Демонтаж дверных коробок: в каменных стенах с отбивкой штукатурки в откосах</t>
  </si>
  <si>
    <t>Разборка встроенных шкафов</t>
  </si>
  <si>
    <t>13,94</t>
  </si>
  <si>
    <t>Разборка облицовки стен из панелей МДФ по деревянному каркасу</t>
  </si>
  <si>
    <t>18,1</t>
  </si>
  <si>
    <t>Снятие обоев простых и улучшенных</t>
  </si>
  <si>
    <t>21,47</t>
  </si>
  <si>
    <t>Разборка плинтусов: из пластмассовых материалов</t>
  </si>
  <si>
    <t>17,2</t>
  </si>
  <si>
    <t>Разборка покрытий полов: из линолеума и релина</t>
  </si>
  <si>
    <t>19,66</t>
  </si>
  <si>
    <t>22,7</t>
  </si>
  <si>
    <t>Демонтаж потолков плитно-ячеистых</t>
  </si>
  <si>
    <t>55,54</t>
  </si>
  <si>
    <t xml:space="preserve">Устройство покрытий: из линолеума насухо из готовых ковров на комнату </t>
  </si>
  <si>
    <t>18,9</t>
  </si>
  <si>
    <t>Укладка металлического накладного профиля (порога)</t>
  </si>
  <si>
    <t>0,9</t>
  </si>
  <si>
    <t>1,89</t>
  </si>
  <si>
    <t>Монтаж системы защиты стен и углов: доска-отбойник цельнопластиковая по стенам</t>
  </si>
  <si>
    <t xml:space="preserve">Окраска масляными составами ранее окрашенных поверхностей труб: стальных за 2 раза </t>
  </si>
  <si>
    <t>0,24</t>
  </si>
  <si>
    <t>Демонтаж: выключателей, розеток</t>
  </si>
  <si>
    <t xml:space="preserve">Демонтаж: светильников для люминесцентных ламп </t>
  </si>
  <si>
    <t xml:space="preserve">Выключатель: одноклавишный неутопленного типа при открытой проводке </t>
  </si>
  <si>
    <t xml:space="preserve">Очистка помещений от строительного мусора </t>
  </si>
  <si>
    <t>Розетка штепсельная: неутопленного типа при открытой проводке двухгнездная</t>
  </si>
  <si>
    <t xml:space="preserve">Замена радиаторов чугунных на биметаллические </t>
  </si>
  <si>
    <t>Затаривание строительного мусора в мешки</t>
  </si>
  <si>
    <t>ВЕДОМОСТЬ ОБЪЕМОВ РАБОТ № 1</t>
  </si>
  <si>
    <r>
      <t>*</t>
    </r>
    <r>
      <rPr>
        <sz val="9"/>
        <color theme="1"/>
        <rFont val="Times New Roman"/>
        <family val="1"/>
        <charset val="204"/>
      </rPr>
      <t>объём работ учитывают все сопутствующие работы, без которых выполнение указанных работ в соответствии с требованиями технических норм невозможно.</t>
    </r>
  </si>
  <si>
    <t>Линолеум ПВХ , класс износостойкости 34/43, класс пожарной опасности КМ3(не ниже), толщина защитного слоя 0,7 мм</t>
  </si>
  <si>
    <t>Панели потолочные декоративные из минерального волокна в комплекте с подвесной системой из оцинкованной стали, твердые, с прямой кромкой, класс пожарной опасности КМ1, класс звукопоглощения D-E, толщина 12 мм</t>
  </si>
  <si>
    <t xml:space="preserve">Светильник светодиодный (типа Армстронг 595х595 32вт 4250Лм 5700К IP20 микропризма) </t>
  </si>
  <si>
    <t>по факту</t>
  </si>
  <si>
    <t>Штукатурка гипсовая Волма Слой, грунтовка Бетонконтакт Первая линия</t>
  </si>
  <si>
    <t>Сплошное выравнивание внутренних поверхностей (однослойное оштукатуривание) из сухих растворных смесей толщиной до 10 мм: стен (включает покрытие стен грунтовкой Бетонконтакт)</t>
  </si>
  <si>
    <t>Окраска поливинилацетатными водоэмульсионными составами высококачественная: по штукатурке стен (включает шпаклевку, покрытие грунтовкой глубокого проникновения)</t>
  </si>
  <si>
    <t>Шпаклевка гипсовая Волма Финиш, грунтовка глубокого проникновения Первая линия (концентрат),  краска акриловая интерьерная белоснежная Первая линия, паста колеровочная</t>
  </si>
  <si>
    <t>Плинтус напольный ПВХ  220x23x58 мм, наружные и внешние углы, торцевые заглушки</t>
  </si>
  <si>
    <t xml:space="preserve">Порог одноуровневый (стык)  30x900 мм </t>
  </si>
  <si>
    <t>2,1х0,9; ДМ 1Рл21х9 ПрБ</t>
  </si>
  <si>
    <t xml:space="preserve">1500х200 мм - 2 шт, Отбойная доска для защиты стен МДФ </t>
  </si>
  <si>
    <t>Эмаль ПФ-115, цвет белый</t>
  </si>
  <si>
    <t>Радиатор биметаллический секционный с боковым подключением, количество секций 11, межосевое расстояние 500 мм, рабочее давление до 3 Мпа, Кронштейн для радиатора  7x185 мм настенный белый, монтажный комплект для радиатора, кран шаровый латунный DN15 PN40 1/2" - 2 шт.</t>
  </si>
  <si>
    <t xml:space="preserve">Выключатель открытого монтажа одноклавишный 10 А, цвет белый, IP44
</t>
  </si>
  <si>
    <t xml:space="preserve">Розетка открытого монтажа, двухместная, с заземляющим контактом, 16 А, цвет белый, IP20
</t>
  </si>
  <si>
    <t>приложение № 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</si>
</sst>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Alignment="1">
      <alignment horizontal="left" vertical="top"/>
    </xf>
    <xf numFmtId="0" fontId="4" fillId="0" borderId="0" xfId="0" applyFont="1"/>
    <xf numFmtId="0" fontId="5" fillId="0" borderId="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10" fillId="0" borderId="1" xfId="1" applyFont="1" applyBorder="1" applyAlignment="1">
      <alignment horizontal="center" vertical="center"/>
    </xf>
    <xf numFmtId="0" fontId="6" fillId="0" borderId="0" xfId="0" applyFont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1" applyFont="1" applyAlignment="1">
      <alignment horizontal="left" vertical="top"/>
    </xf>
    <xf numFmtId="0" fontId="3" fillId="0" borderId="0" xfId="1" applyFont="1" applyAlignment="1">
      <alignment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zoomScale="130" zoomScaleNormal="130" zoomScalePageLayoutView="140" workbookViewId="0">
      <selection activeCell="A4" sqref="A4:XFD4"/>
    </sheetView>
  </sheetViews>
  <sheetFormatPr defaultColWidth="9.28515625" defaultRowHeight="18.75"/>
  <cols>
    <col min="1" max="1" width="6.7109375" style="2" customWidth="1"/>
    <col min="2" max="2" width="98.140625" style="2" customWidth="1"/>
    <col min="3" max="4" width="8.7109375" style="2" customWidth="1"/>
    <col min="5" max="5" width="20.7109375" style="2" customWidth="1"/>
    <col min="6" max="16384" width="9.28515625" style="2"/>
  </cols>
  <sheetData>
    <row r="1" spans="1:5" ht="6" customHeight="1"/>
    <row r="2" spans="1:5">
      <c r="C2" s="39"/>
      <c r="D2" s="40"/>
      <c r="E2" s="40"/>
    </row>
    <row r="3" spans="1:5">
      <c r="C3" s="41" t="s">
        <v>140</v>
      </c>
      <c r="D3" s="41"/>
      <c r="E3" s="41"/>
    </row>
    <row r="4" spans="1:5">
      <c r="C4" s="42"/>
      <c r="D4" s="42"/>
      <c r="E4" s="42"/>
    </row>
    <row r="5" spans="1:5" ht="9" customHeight="1">
      <c r="C5" s="1"/>
      <c r="D5" s="1"/>
      <c r="E5" s="1"/>
    </row>
    <row r="6" spans="1:5" ht="15.75" customHeight="1">
      <c r="A6" s="37" t="s">
        <v>122</v>
      </c>
      <c r="B6" s="37"/>
      <c r="C6" s="37"/>
      <c r="D6" s="37"/>
      <c r="E6" s="37"/>
    </row>
    <row r="7" spans="1:5">
      <c r="A7" s="38" t="s">
        <v>91</v>
      </c>
      <c r="B7" s="38"/>
      <c r="C7" s="38"/>
      <c r="D7" s="38"/>
      <c r="E7" s="38"/>
    </row>
    <row r="8" spans="1:5" ht="13.5" customHeight="1"/>
    <row r="9" spans="1:5" s="22" customFormat="1" ht="38.1" customHeight="1">
      <c r="A9" s="23" t="s">
        <v>0</v>
      </c>
      <c r="B9" s="24" t="s">
        <v>1</v>
      </c>
      <c r="C9" s="23" t="s">
        <v>2</v>
      </c>
      <c r="D9" s="25" t="s">
        <v>3</v>
      </c>
      <c r="E9" s="26" t="s">
        <v>4</v>
      </c>
    </row>
    <row r="10" spans="1:5" s="22" customFormat="1" ht="17.25" customHeight="1">
      <c r="A10" s="21">
        <v>1</v>
      </c>
      <c r="B10" s="21">
        <v>2</v>
      </c>
      <c r="C10" s="21">
        <v>3</v>
      </c>
      <c r="D10" s="21">
        <v>4</v>
      </c>
      <c r="E10" s="21">
        <v>5</v>
      </c>
    </row>
    <row r="11" spans="1:5" ht="18.75" customHeight="1">
      <c r="A11" s="3">
        <v>1</v>
      </c>
      <c r="B11" s="29" t="s">
        <v>92</v>
      </c>
      <c r="C11" s="27" t="s">
        <v>6</v>
      </c>
      <c r="D11" s="28" t="s">
        <v>79</v>
      </c>
      <c r="E11" s="34"/>
    </row>
    <row r="12" spans="1:5" ht="18" customHeight="1">
      <c r="A12" s="3">
        <v>2</v>
      </c>
      <c r="B12" s="29" t="s">
        <v>93</v>
      </c>
      <c r="C12" s="27" t="s">
        <v>6</v>
      </c>
      <c r="D12" s="28" t="s">
        <v>79</v>
      </c>
      <c r="E12" s="32"/>
    </row>
    <row r="13" spans="1:5" ht="18" customHeight="1">
      <c r="A13" s="3">
        <v>3</v>
      </c>
      <c r="B13" s="29" t="s">
        <v>94</v>
      </c>
      <c r="C13" s="27" t="s">
        <v>5</v>
      </c>
      <c r="D13" s="28" t="s">
        <v>95</v>
      </c>
      <c r="E13" s="32"/>
    </row>
    <row r="14" spans="1:5" ht="18.75" customHeight="1">
      <c r="A14" s="3">
        <v>4</v>
      </c>
      <c r="B14" s="29" t="s">
        <v>96</v>
      </c>
      <c r="C14" s="27" t="s">
        <v>5</v>
      </c>
      <c r="D14" s="28" t="s">
        <v>97</v>
      </c>
      <c r="E14" s="32"/>
    </row>
    <row r="15" spans="1:5" ht="18.75" customHeight="1">
      <c r="A15" s="3">
        <v>5</v>
      </c>
      <c r="B15" s="29" t="s">
        <v>98</v>
      </c>
      <c r="C15" s="27" t="s">
        <v>5</v>
      </c>
      <c r="D15" s="28" t="s">
        <v>99</v>
      </c>
      <c r="E15" s="32"/>
    </row>
    <row r="16" spans="1:5" ht="19.5" customHeight="1">
      <c r="A16" s="3">
        <v>6</v>
      </c>
      <c r="B16" s="29" t="s">
        <v>100</v>
      </c>
      <c r="C16" s="27" t="s">
        <v>7</v>
      </c>
      <c r="D16" s="28" t="s">
        <v>101</v>
      </c>
      <c r="E16" s="32"/>
    </row>
    <row r="17" spans="1:5" ht="18.75" customHeight="1">
      <c r="A17" s="3">
        <v>7</v>
      </c>
      <c r="B17" s="29" t="s">
        <v>102</v>
      </c>
      <c r="C17" s="27" t="s">
        <v>5</v>
      </c>
      <c r="D17" s="28" t="s">
        <v>103</v>
      </c>
      <c r="E17" s="32"/>
    </row>
    <row r="18" spans="1:5">
      <c r="A18" s="3">
        <v>8</v>
      </c>
      <c r="B18" s="29" t="s">
        <v>84</v>
      </c>
      <c r="C18" s="27" t="s">
        <v>5</v>
      </c>
      <c r="D18" s="28" t="s">
        <v>104</v>
      </c>
      <c r="E18" s="33"/>
    </row>
    <row r="19" spans="1:5">
      <c r="A19" s="3">
        <v>9</v>
      </c>
      <c r="B19" s="29" t="s">
        <v>105</v>
      </c>
      <c r="C19" s="27" t="s">
        <v>5</v>
      </c>
      <c r="D19" s="28" t="s">
        <v>103</v>
      </c>
      <c r="E19" s="33"/>
    </row>
    <row r="20" spans="1:5" ht="56.25">
      <c r="A20" s="3">
        <v>10</v>
      </c>
      <c r="B20" s="29" t="s">
        <v>129</v>
      </c>
      <c r="C20" s="27" t="s">
        <v>5</v>
      </c>
      <c r="D20" s="28" t="s">
        <v>106</v>
      </c>
      <c r="E20" s="30" t="s">
        <v>128</v>
      </c>
    </row>
    <row r="21" spans="1:5" ht="127.5">
      <c r="A21" s="3">
        <v>11</v>
      </c>
      <c r="B21" s="29" t="s">
        <v>130</v>
      </c>
      <c r="C21" s="27" t="s">
        <v>5</v>
      </c>
      <c r="D21" s="28" t="s">
        <v>106</v>
      </c>
      <c r="E21" s="30" t="s">
        <v>131</v>
      </c>
    </row>
    <row r="22" spans="1:5" ht="153">
      <c r="A22" s="3">
        <v>12</v>
      </c>
      <c r="B22" s="29" t="s">
        <v>90</v>
      </c>
      <c r="C22" s="27" t="s">
        <v>5</v>
      </c>
      <c r="D22" s="28" t="s">
        <v>104</v>
      </c>
      <c r="E22" s="36" t="s">
        <v>125</v>
      </c>
    </row>
    <row r="23" spans="1:5" ht="20.25" customHeight="1">
      <c r="A23" s="3">
        <v>13</v>
      </c>
      <c r="B23" s="29" t="s">
        <v>85</v>
      </c>
      <c r="C23" s="27" t="s">
        <v>5</v>
      </c>
      <c r="D23" s="28" t="s">
        <v>104</v>
      </c>
      <c r="E23" s="32"/>
    </row>
    <row r="24" spans="1:5" ht="19.5" customHeight="1">
      <c r="A24" s="3">
        <v>14</v>
      </c>
      <c r="B24" s="29" t="s">
        <v>86</v>
      </c>
      <c r="C24" s="27" t="s">
        <v>5</v>
      </c>
      <c r="D24" s="28" t="s">
        <v>104</v>
      </c>
      <c r="E24" s="33"/>
    </row>
    <row r="25" spans="1:5" ht="76.5">
      <c r="A25" s="3">
        <v>15</v>
      </c>
      <c r="B25" s="29" t="s">
        <v>107</v>
      </c>
      <c r="C25" s="27" t="s">
        <v>5</v>
      </c>
      <c r="D25" s="28" t="s">
        <v>104</v>
      </c>
      <c r="E25" s="33" t="s">
        <v>124</v>
      </c>
    </row>
    <row r="26" spans="1:5" ht="65.25">
      <c r="A26" s="3">
        <v>16</v>
      </c>
      <c r="B26" s="29" t="s">
        <v>87</v>
      </c>
      <c r="C26" s="27" t="s">
        <v>7</v>
      </c>
      <c r="D26" s="28" t="s">
        <v>108</v>
      </c>
      <c r="E26" s="32" t="s">
        <v>132</v>
      </c>
    </row>
    <row r="27" spans="1:5" ht="27">
      <c r="A27" s="3">
        <v>17</v>
      </c>
      <c r="B27" s="29" t="s">
        <v>109</v>
      </c>
      <c r="C27" s="27" t="s">
        <v>7</v>
      </c>
      <c r="D27" s="28" t="s">
        <v>110</v>
      </c>
      <c r="E27" s="32" t="s">
        <v>133</v>
      </c>
    </row>
    <row r="28" spans="1:5" ht="37.5">
      <c r="A28" s="3">
        <v>18</v>
      </c>
      <c r="B28" s="29" t="s">
        <v>81</v>
      </c>
      <c r="C28" s="27" t="s">
        <v>5</v>
      </c>
      <c r="D28" s="28" t="s">
        <v>111</v>
      </c>
      <c r="E28" s="33" t="s">
        <v>134</v>
      </c>
    </row>
    <row r="29" spans="1:5" ht="38.25">
      <c r="A29" s="3">
        <v>19</v>
      </c>
      <c r="B29" s="29" t="s">
        <v>112</v>
      </c>
      <c r="C29" s="27" t="s">
        <v>7</v>
      </c>
      <c r="D29" s="28" t="s">
        <v>80</v>
      </c>
      <c r="E29" s="30" t="s">
        <v>135</v>
      </c>
    </row>
    <row r="30" spans="1:5" ht="37.5">
      <c r="A30" s="3">
        <v>20</v>
      </c>
      <c r="B30" s="29" t="s">
        <v>113</v>
      </c>
      <c r="C30" s="27" t="s">
        <v>5</v>
      </c>
      <c r="D30" s="28" t="s">
        <v>114</v>
      </c>
      <c r="E30" s="30" t="s">
        <v>136</v>
      </c>
    </row>
    <row r="31" spans="1:5" ht="191.25">
      <c r="A31" s="3">
        <v>21</v>
      </c>
      <c r="B31" s="29" t="s">
        <v>120</v>
      </c>
      <c r="C31" s="27" t="s">
        <v>6</v>
      </c>
      <c r="D31" s="28" t="s">
        <v>79</v>
      </c>
      <c r="E31" s="30" t="s">
        <v>137</v>
      </c>
    </row>
    <row r="32" spans="1:5" ht="19.5" customHeight="1">
      <c r="A32" s="3">
        <v>22</v>
      </c>
      <c r="B32" s="29" t="s">
        <v>115</v>
      </c>
      <c r="C32" s="27" t="s">
        <v>6</v>
      </c>
      <c r="D32" s="28" t="s">
        <v>88</v>
      </c>
      <c r="E32" s="30"/>
    </row>
    <row r="33" spans="1:5" ht="18.75" customHeight="1">
      <c r="A33" s="3">
        <v>23</v>
      </c>
      <c r="B33" s="29" t="s">
        <v>116</v>
      </c>
      <c r="C33" s="27" t="s">
        <v>6</v>
      </c>
      <c r="D33" s="28" t="s">
        <v>82</v>
      </c>
      <c r="E33" s="30"/>
    </row>
    <row r="34" spans="1:5" ht="63.75">
      <c r="A34" s="3">
        <v>24</v>
      </c>
      <c r="B34" s="29" t="s">
        <v>89</v>
      </c>
      <c r="C34" s="27" t="s">
        <v>6</v>
      </c>
      <c r="D34" s="28" t="s">
        <v>82</v>
      </c>
      <c r="E34" s="30" t="s">
        <v>126</v>
      </c>
    </row>
    <row r="35" spans="1:5" ht="53.25" customHeight="1">
      <c r="A35" s="3">
        <v>25</v>
      </c>
      <c r="B35" s="29" t="s">
        <v>117</v>
      </c>
      <c r="C35" s="27" t="s">
        <v>6</v>
      </c>
      <c r="D35" s="28" t="s">
        <v>79</v>
      </c>
      <c r="E35" s="30" t="s">
        <v>138</v>
      </c>
    </row>
    <row r="36" spans="1:5" ht="65.25" customHeight="1">
      <c r="A36" s="3">
        <v>26</v>
      </c>
      <c r="B36" s="29" t="s">
        <v>119</v>
      </c>
      <c r="C36" s="27" t="s">
        <v>6</v>
      </c>
      <c r="D36" s="28" t="s">
        <v>79</v>
      </c>
      <c r="E36" s="30" t="s">
        <v>139</v>
      </c>
    </row>
    <row r="37" spans="1:5" ht="31.5">
      <c r="A37" s="3">
        <v>27</v>
      </c>
      <c r="B37" s="29" t="s">
        <v>118</v>
      </c>
      <c r="C37" s="27" t="s">
        <v>83</v>
      </c>
      <c r="D37" s="35" t="s">
        <v>127</v>
      </c>
      <c r="E37" s="30"/>
    </row>
    <row r="38" spans="1:5" ht="31.5">
      <c r="A38" s="3">
        <v>28</v>
      </c>
      <c r="B38" s="31" t="s">
        <v>121</v>
      </c>
      <c r="C38" s="27" t="s">
        <v>83</v>
      </c>
      <c r="D38" s="35" t="s">
        <v>127</v>
      </c>
      <c r="E38" s="32"/>
    </row>
    <row r="39" spans="1:5">
      <c r="B39" s="22" t="s">
        <v>123</v>
      </c>
    </row>
    <row r="40" spans="1:5">
      <c r="B40" s="22"/>
    </row>
  </sheetData>
  <mergeCells count="5">
    <mergeCell ref="A6:E6"/>
    <mergeCell ref="A7:E7"/>
    <mergeCell ref="C2:E2"/>
    <mergeCell ref="C3:E3"/>
    <mergeCell ref="C4:E4"/>
  </mergeCells>
  <pageMargins left="0.25" right="0.18" top="0.25" bottom="0.26" header="0.16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62"/>
  <sheetViews>
    <sheetView topLeftCell="A6" workbookViewId="0">
      <selection activeCell="D13" sqref="D13"/>
    </sheetView>
  </sheetViews>
  <sheetFormatPr defaultRowHeight="15"/>
  <cols>
    <col min="3" max="3" width="64.5703125" customWidth="1"/>
  </cols>
  <sheetData>
    <row r="2" spans="2:8" ht="15.75">
      <c r="B2" s="4"/>
      <c r="C2" s="43" t="s">
        <v>9</v>
      </c>
      <c r="D2" s="43"/>
      <c r="E2" s="43"/>
      <c r="F2" s="43"/>
      <c r="G2" s="43"/>
      <c r="H2" s="4"/>
    </row>
    <row r="3" spans="2:8" ht="15.75">
      <c r="B3" s="4"/>
      <c r="C3" s="5"/>
      <c r="D3" s="4"/>
      <c r="E3" s="4"/>
      <c r="F3" s="4"/>
      <c r="G3" s="6"/>
      <c r="H3" s="4"/>
    </row>
    <row r="4" spans="2:8" ht="15.75">
      <c r="B4" s="7" t="s">
        <v>10</v>
      </c>
      <c r="C4" s="8" t="s">
        <v>11</v>
      </c>
      <c r="D4" s="7" t="s">
        <v>12</v>
      </c>
      <c r="E4" s="7" t="s">
        <v>13</v>
      </c>
      <c r="F4" s="7" t="s">
        <v>14</v>
      </c>
      <c r="G4" s="7" t="s">
        <v>14</v>
      </c>
      <c r="H4" s="9" t="s">
        <v>15</v>
      </c>
    </row>
    <row r="5" spans="2:8" ht="93.95" customHeight="1">
      <c r="B5" s="10">
        <v>1</v>
      </c>
      <c r="C5" s="11" t="s">
        <v>78</v>
      </c>
      <c r="D5" s="12">
        <f>2.1*0.8</f>
        <v>1.6800000000000002</v>
      </c>
      <c r="E5" s="12"/>
      <c r="F5" s="12">
        <v>2</v>
      </c>
      <c r="G5" s="13"/>
      <c r="H5" s="12"/>
    </row>
    <row r="6" spans="2:8" ht="31.7" customHeight="1">
      <c r="B6" s="14" t="s">
        <v>16</v>
      </c>
      <c r="C6" s="15" t="s">
        <v>17</v>
      </c>
      <c r="D6" s="7"/>
      <c r="E6" s="16">
        <v>1</v>
      </c>
      <c r="F6" s="7"/>
      <c r="G6" s="16">
        <f>E6*F5</f>
        <v>2</v>
      </c>
      <c r="H6" s="7" t="s">
        <v>6</v>
      </c>
    </row>
    <row r="7" spans="2:8" ht="38.65" customHeight="1">
      <c r="B7" s="14" t="s">
        <v>18</v>
      </c>
      <c r="C7" s="15" t="s">
        <v>19</v>
      </c>
      <c r="D7" s="7"/>
      <c r="E7" s="16">
        <v>1</v>
      </c>
      <c r="F7" s="7"/>
      <c r="G7" s="16">
        <f>E7*F5</f>
        <v>2</v>
      </c>
      <c r="H7" s="7" t="s">
        <v>8</v>
      </c>
    </row>
    <row r="8" spans="2:8" ht="52.7" customHeight="1">
      <c r="B8" s="14" t="s">
        <v>20</v>
      </c>
      <c r="C8" s="15" t="s">
        <v>21</v>
      </c>
      <c r="D8" s="7"/>
      <c r="E8" s="16">
        <v>3</v>
      </c>
      <c r="F8" s="7"/>
      <c r="G8" s="16">
        <f>E8*F5</f>
        <v>6</v>
      </c>
      <c r="H8" s="7" t="s">
        <v>6</v>
      </c>
    </row>
    <row r="9" spans="2:8" ht="46.35" customHeight="1">
      <c r="B9" s="14" t="s">
        <v>20</v>
      </c>
      <c r="C9" s="15" t="s">
        <v>22</v>
      </c>
      <c r="D9" s="7"/>
      <c r="E9" s="16">
        <v>5</v>
      </c>
      <c r="F9" s="7"/>
      <c r="G9" s="16">
        <f>E9*F5</f>
        <v>10</v>
      </c>
      <c r="H9" s="7" t="s">
        <v>6</v>
      </c>
    </row>
    <row r="10" spans="2:8" ht="38.65" customHeight="1">
      <c r="B10" s="14" t="s">
        <v>23</v>
      </c>
      <c r="C10" s="15" t="s">
        <v>24</v>
      </c>
      <c r="D10" s="7"/>
      <c r="E10" s="16">
        <v>1</v>
      </c>
      <c r="F10" s="7"/>
      <c r="G10" s="16">
        <f>E10*F5</f>
        <v>2</v>
      </c>
      <c r="H10" s="7" t="s">
        <v>6</v>
      </c>
    </row>
    <row r="11" spans="2:8" ht="60.95" customHeight="1">
      <c r="B11" s="14" t="s">
        <v>25</v>
      </c>
      <c r="C11" s="15" t="s">
        <v>26</v>
      </c>
      <c r="D11" s="7"/>
      <c r="E11" s="16">
        <v>2</v>
      </c>
      <c r="F11" s="7"/>
      <c r="G11" s="16">
        <f>E11*F5</f>
        <v>4</v>
      </c>
      <c r="H11" s="7" t="s">
        <v>6</v>
      </c>
    </row>
    <row r="12" spans="2:8" ht="15.75">
      <c r="B12" s="7">
        <v>6</v>
      </c>
      <c r="C12" s="15" t="s">
        <v>27</v>
      </c>
      <c r="D12" s="17">
        <v>1.37</v>
      </c>
      <c r="E12" s="17">
        <f>750</f>
        <v>750</v>
      </c>
      <c r="F12" s="17"/>
      <c r="G12" s="16">
        <f>D12*E12</f>
        <v>1027.5</v>
      </c>
      <c r="H12" s="17" t="s">
        <v>28</v>
      </c>
    </row>
    <row r="13" spans="2:8" ht="63.95" customHeight="1">
      <c r="B13" s="7">
        <v>7</v>
      </c>
      <c r="C13" s="15" t="s">
        <v>29</v>
      </c>
      <c r="D13" s="17">
        <f>(34.9+5.67)*2</f>
        <v>81.14</v>
      </c>
      <c r="E13" s="17">
        <v>0.2</v>
      </c>
      <c r="F13" s="17"/>
      <c r="G13" s="16">
        <f>D13*E13*3</f>
        <v>48.684000000000005</v>
      </c>
      <c r="H13" s="17" t="s">
        <v>30</v>
      </c>
    </row>
    <row r="14" spans="2:8" ht="15.75">
      <c r="B14" s="7">
        <v>8</v>
      </c>
      <c r="C14" s="15" t="s">
        <v>31</v>
      </c>
      <c r="D14" s="4">
        <v>34.9</v>
      </c>
      <c r="E14" s="17">
        <f>8.5*2</f>
        <v>17</v>
      </c>
      <c r="F14" s="17"/>
      <c r="G14" s="16">
        <f>D14*E14</f>
        <v>593.29999999999995</v>
      </c>
      <c r="H14" s="17" t="s">
        <v>30</v>
      </c>
    </row>
    <row r="15" spans="2:8" ht="15.75">
      <c r="B15" s="7">
        <v>9</v>
      </c>
      <c r="C15" s="15" t="s">
        <v>32</v>
      </c>
      <c r="D15" s="17">
        <v>16.399999999999999</v>
      </c>
      <c r="E15" s="17">
        <f>0.8*2</f>
        <v>1.6</v>
      </c>
      <c r="F15" s="17"/>
      <c r="G15" s="16">
        <f>D15*E15</f>
        <v>26.24</v>
      </c>
      <c r="H15" s="17" t="s">
        <v>30</v>
      </c>
    </row>
    <row r="16" spans="2:8" ht="15.75">
      <c r="B16" s="7">
        <v>11</v>
      </c>
      <c r="C16" s="15" t="s">
        <v>33</v>
      </c>
      <c r="D16" s="17" t="e">
        <f>#REF!+G17</f>
        <v>#REF!</v>
      </c>
      <c r="E16" s="17">
        <v>0.3</v>
      </c>
      <c r="F16" s="17" t="e">
        <f>D16*E16</f>
        <v>#REF!</v>
      </c>
      <c r="G16" s="16">
        <v>40</v>
      </c>
      <c r="H16" s="17" t="s">
        <v>6</v>
      </c>
    </row>
    <row r="17" spans="2:8" ht="15.75">
      <c r="B17" s="7">
        <v>12</v>
      </c>
      <c r="C17" s="15" t="s">
        <v>34</v>
      </c>
      <c r="D17" s="17">
        <v>14</v>
      </c>
      <c r="E17" s="17">
        <v>1.1000000000000001</v>
      </c>
      <c r="F17" s="17"/>
      <c r="G17" s="16">
        <f>CEILING(D17*E17,1)</f>
        <v>16</v>
      </c>
      <c r="H17" s="17" t="s">
        <v>5</v>
      </c>
    </row>
    <row r="18" spans="2:8" ht="15.75">
      <c r="B18" s="7">
        <v>13</v>
      </c>
      <c r="C18" s="15" t="s">
        <v>35</v>
      </c>
      <c r="D18" s="17"/>
      <c r="E18" s="17"/>
      <c r="F18" s="17"/>
      <c r="G18" s="16">
        <v>25</v>
      </c>
      <c r="H18" s="17" t="s">
        <v>7</v>
      </c>
    </row>
    <row r="19" spans="2:8" ht="15.75">
      <c r="B19" s="7">
        <v>14</v>
      </c>
      <c r="C19" s="15" t="s">
        <v>36</v>
      </c>
      <c r="D19" s="17"/>
      <c r="E19" s="17"/>
      <c r="F19" s="17"/>
      <c r="G19" s="16">
        <v>21</v>
      </c>
      <c r="H19" s="17" t="s">
        <v>7</v>
      </c>
    </row>
    <row r="20" spans="2:8" ht="15.75">
      <c r="B20" s="7">
        <v>15</v>
      </c>
      <c r="C20" s="15" t="s">
        <v>37</v>
      </c>
      <c r="D20" s="17"/>
      <c r="E20" s="17"/>
      <c r="F20" s="17"/>
      <c r="G20" s="16">
        <v>51</v>
      </c>
      <c r="H20" s="17" t="s">
        <v>7</v>
      </c>
    </row>
    <row r="21" spans="2:8" ht="15.75">
      <c r="B21" s="7">
        <v>16</v>
      </c>
      <c r="C21" s="15" t="s">
        <v>38</v>
      </c>
      <c r="D21" s="17"/>
      <c r="E21" s="17"/>
      <c r="F21" s="17"/>
      <c r="G21" s="16">
        <v>50</v>
      </c>
      <c r="H21" s="17" t="s">
        <v>6</v>
      </c>
    </row>
    <row r="22" spans="2:8" ht="15.75">
      <c r="B22" s="7">
        <v>17</v>
      </c>
      <c r="C22" s="15" t="s">
        <v>39</v>
      </c>
      <c r="D22" s="17"/>
      <c r="E22" s="17"/>
      <c r="F22" s="17"/>
      <c r="G22" s="16">
        <v>1300</v>
      </c>
      <c r="H22" s="17" t="s">
        <v>6</v>
      </c>
    </row>
    <row r="23" spans="2:8" ht="15.75">
      <c r="B23" s="7">
        <v>18</v>
      </c>
      <c r="C23" s="15" t="s">
        <v>40</v>
      </c>
      <c r="D23" s="17"/>
      <c r="E23" s="17"/>
      <c r="F23" s="17"/>
      <c r="G23" s="16">
        <v>70</v>
      </c>
      <c r="H23" s="17" t="s">
        <v>6</v>
      </c>
    </row>
    <row r="24" spans="2:8" ht="15.75">
      <c r="B24" s="7">
        <v>19</v>
      </c>
      <c r="C24" s="15" t="s">
        <v>41</v>
      </c>
      <c r="D24" s="17"/>
      <c r="E24" s="17"/>
      <c r="F24" s="17"/>
      <c r="G24" s="16">
        <v>4</v>
      </c>
      <c r="H24" s="17" t="s">
        <v>6</v>
      </c>
    </row>
    <row r="25" spans="2:8" ht="31.5">
      <c r="B25" s="7">
        <v>20</v>
      </c>
      <c r="C25" s="15" t="s">
        <v>42</v>
      </c>
      <c r="D25" s="17">
        <f>6.5+4</f>
        <v>10.5</v>
      </c>
      <c r="E25" s="17">
        <v>1.1000000000000001</v>
      </c>
      <c r="F25" s="17"/>
      <c r="G25" s="16">
        <f>6.5+4</f>
        <v>10.5</v>
      </c>
      <c r="H25" s="17" t="s">
        <v>5</v>
      </c>
    </row>
    <row r="26" spans="2:8" ht="15.75">
      <c r="B26" s="7">
        <v>21</v>
      </c>
      <c r="C26" s="15" t="s">
        <v>43</v>
      </c>
      <c r="D26" s="17">
        <v>14</v>
      </c>
      <c r="E26" s="17">
        <v>1.1000000000000001</v>
      </c>
      <c r="F26" s="17"/>
      <c r="G26" s="16">
        <f>14*1.1</f>
        <v>15.400000000000002</v>
      </c>
      <c r="H26" s="17" t="s">
        <v>5</v>
      </c>
    </row>
    <row r="27" spans="2:8" ht="15.75">
      <c r="B27" s="7">
        <v>22</v>
      </c>
      <c r="C27" s="15" t="s">
        <v>44</v>
      </c>
      <c r="D27" s="17">
        <f>D28</f>
        <v>24.5</v>
      </c>
      <c r="E27" s="17">
        <v>4</v>
      </c>
      <c r="F27" s="17"/>
      <c r="G27" s="16">
        <f>(G25+G26)*4</f>
        <v>103.60000000000001</v>
      </c>
      <c r="H27" s="17" t="s">
        <v>30</v>
      </c>
    </row>
    <row r="28" spans="2:8" ht="31.5">
      <c r="B28" s="7">
        <v>23</v>
      </c>
      <c r="C28" s="15" t="s">
        <v>45</v>
      </c>
      <c r="D28" s="17">
        <f>D25+D26</f>
        <v>24.5</v>
      </c>
      <c r="E28" s="17">
        <v>0.15</v>
      </c>
      <c r="F28" s="17"/>
      <c r="G28" s="18">
        <f>D28*E28</f>
        <v>3.6749999999999998</v>
      </c>
      <c r="H28" s="17" t="s">
        <v>30</v>
      </c>
    </row>
    <row r="29" spans="2:8" ht="15.75">
      <c r="B29" s="7">
        <v>24</v>
      </c>
      <c r="C29" s="15" t="s">
        <v>46</v>
      </c>
      <c r="D29" s="17">
        <f>D25+D26</f>
        <v>24.5</v>
      </c>
      <c r="E29" s="17">
        <v>24</v>
      </c>
      <c r="F29" s="17"/>
      <c r="G29" s="16">
        <f>D29*E29</f>
        <v>588</v>
      </c>
      <c r="H29" s="17" t="s">
        <v>6</v>
      </c>
    </row>
    <row r="30" spans="2:8" ht="15.75">
      <c r="B30" s="7">
        <v>25</v>
      </c>
      <c r="C30" s="15" t="s">
        <v>47</v>
      </c>
      <c r="D30" s="17"/>
      <c r="E30" s="17"/>
      <c r="F30" s="17"/>
      <c r="G30" s="16">
        <v>10</v>
      </c>
      <c r="H30" s="17" t="s">
        <v>7</v>
      </c>
    </row>
    <row r="31" spans="2:8" ht="15.75">
      <c r="B31" s="7">
        <v>26</v>
      </c>
      <c r="C31" s="15" t="s">
        <v>48</v>
      </c>
      <c r="D31" s="17"/>
      <c r="E31" s="17"/>
      <c r="F31" s="17"/>
      <c r="G31" s="16">
        <v>2</v>
      </c>
      <c r="H31" s="17" t="s">
        <v>6</v>
      </c>
    </row>
    <row r="32" spans="2:8" ht="15.75">
      <c r="B32" s="7">
        <v>27</v>
      </c>
      <c r="C32" s="19" t="s">
        <v>49</v>
      </c>
      <c r="D32" s="17"/>
      <c r="E32" s="17"/>
      <c r="F32" s="17"/>
      <c r="G32" s="16"/>
      <c r="H32" s="17"/>
    </row>
    <row r="33" spans="2:8" ht="31.5">
      <c r="B33" s="7"/>
      <c r="C33" s="19" t="s">
        <v>50</v>
      </c>
      <c r="D33" s="17">
        <v>22</v>
      </c>
      <c r="E33" s="17"/>
      <c r="F33" s="17"/>
      <c r="G33" s="16"/>
      <c r="H33" s="17" t="s">
        <v>7</v>
      </c>
    </row>
    <row r="34" spans="2:8" ht="15.75">
      <c r="B34" s="7">
        <v>28</v>
      </c>
      <c r="C34" s="20" t="s">
        <v>51</v>
      </c>
      <c r="D34" s="17"/>
      <c r="E34" s="17"/>
      <c r="F34" s="17"/>
      <c r="G34" s="16">
        <v>5</v>
      </c>
      <c r="H34" s="17" t="s">
        <v>6</v>
      </c>
    </row>
    <row r="35" spans="2:8" ht="15.75">
      <c r="B35" s="7">
        <v>29</v>
      </c>
      <c r="C35" s="20" t="s">
        <v>52</v>
      </c>
      <c r="D35" s="17"/>
      <c r="E35" s="17"/>
      <c r="F35" s="17"/>
      <c r="G35" s="16">
        <v>5</v>
      </c>
      <c r="H35" s="17" t="s">
        <v>6</v>
      </c>
    </row>
    <row r="36" spans="2:8" ht="15.75">
      <c r="B36" s="7">
        <v>30</v>
      </c>
      <c r="C36" s="20" t="s">
        <v>53</v>
      </c>
      <c r="D36" s="17"/>
      <c r="E36" s="17"/>
      <c r="F36" s="17"/>
      <c r="G36" s="16">
        <v>7</v>
      </c>
      <c r="H36" s="17" t="s">
        <v>6</v>
      </c>
    </row>
    <row r="37" spans="2:8" ht="15.75">
      <c r="B37" s="7">
        <v>31</v>
      </c>
      <c r="C37" s="20" t="s">
        <v>54</v>
      </c>
      <c r="D37" s="17"/>
      <c r="E37" s="17"/>
      <c r="F37" s="17"/>
      <c r="G37" s="16">
        <v>3</v>
      </c>
      <c r="H37" s="17" t="s">
        <v>6</v>
      </c>
    </row>
    <row r="38" spans="2:8" ht="15.75">
      <c r="B38" s="7">
        <v>32</v>
      </c>
      <c r="C38" s="20" t="s">
        <v>55</v>
      </c>
      <c r="D38" s="17"/>
      <c r="E38" s="17"/>
      <c r="F38" s="17"/>
      <c r="G38" s="16">
        <v>1</v>
      </c>
      <c r="H38" s="17" t="s">
        <v>6</v>
      </c>
    </row>
    <row r="39" spans="2:8" ht="15.75">
      <c r="B39" s="7">
        <v>33</v>
      </c>
      <c r="C39" s="20" t="s">
        <v>56</v>
      </c>
      <c r="D39" s="17"/>
      <c r="E39" s="17"/>
      <c r="F39" s="17"/>
      <c r="G39" s="16">
        <v>2</v>
      </c>
      <c r="H39" s="17" t="s">
        <v>6</v>
      </c>
    </row>
    <row r="40" spans="2:8" ht="15.75">
      <c r="B40" s="7">
        <v>34</v>
      </c>
      <c r="C40" s="20" t="s">
        <v>57</v>
      </c>
      <c r="D40" s="17"/>
      <c r="E40" s="17"/>
      <c r="F40" s="17"/>
      <c r="G40" s="16">
        <v>10</v>
      </c>
      <c r="H40" s="17" t="s">
        <v>6</v>
      </c>
    </row>
    <row r="41" spans="2:8" ht="31.5">
      <c r="B41" s="7"/>
      <c r="C41" s="19" t="s">
        <v>58</v>
      </c>
      <c r="D41" s="17"/>
      <c r="E41" s="17"/>
      <c r="F41" s="17"/>
      <c r="G41" s="16"/>
      <c r="H41" s="17"/>
    </row>
    <row r="42" spans="2:8" ht="15.75">
      <c r="B42" s="7">
        <v>35</v>
      </c>
      <c r="C42" s="20" t="s">
        <v>59</v>
      </c>
      <c r="D42" s="17"/>
      <c r="E42" s="17"/>
      <c r="F42" s="17"/>
      <c r="G42" s="16">
        <v>2</v>
      </c>
      <c r="H42" s="17" t="s">
        <v>6</v>
      </c>
    </row>
    <row r="43" spans="2:8" ht="15.75">
      <c r="B43" s="7">
        <v>36</v>
      </c>
      <c r="C43" s="20" t="s">
        <v>60</v>
      </c>
      <c r="D43" s="17"/>
      <c r="E43" s="17"/>
      <c r="F43" s="17"/>
      <c r="G43" s="16">
        <v>2</v>
      </c>
      <c r="H43" s="17" t="s">
        <v>6</v>
      </c>
    </row>
    <row r="44" spans="2:8" ht="15.75">
      <c r="B44" s="7">
        <v>37</v>
      </c>
      <c r="C44" s="20" t="s">
        <v>61</v>
      </c>
      <c r="D44" s="17"/>
      <c r="E44" s="17"/>
      <c r="F44" s="17"/>
      <c r="G44" s="16">
        <v>2</v>
      </c>
      <c r="H44" s="17" t="s">
        <v>6</v>
      </c>
    </row>
    <row r="45" spans="2:8" ht="15.75">
      <c r="B45" s="7">
        <v>38</v>
      </c>
      <c r="C45" s="20" t="s">
        <v>62</v>
      </c>
      <c r="D45" s="17"/>
      <c r="E45" s="17"/>
      <c r="F45" s="17"/>
      <c r="G45" s="16">
        <v>1</v>
      </c>
      <c r="H45" s="17" t="s">
        <v>6</v>
      </c>
    </row>
    <row r="46" spans="2:8" ht="15.75">
      <c r="B46" s="7">
        <v>39</v>
      </c>
      <c r="C46" s="20" t="s">
        <v>63</v>
      </c>
      <c r="D46" s="17"/>
      <c r="E46" s="17"/>
      <c r="F46" s="17"/>
      <c r="G46" s="16">
        <v>1</v>
      </c>
      <c r="H46" s="17" t="s">
        <v>6</v>
      </c>
    </row>
    <row r="47" spans="2:8" ht="15.75">
      <c r="B47" s="7">
        <v>40</v>
      </c>
      <c r="C47" s="20" t="s">
        <v>64</v>
      </c>
      <c r="D47" s="17"/>
      <c r="E47" s="17"/>
      <c r="F47" s="17"/>
      <c r="G47" s="16">
        <v>1</v>
      </c>
      <c r="H47" s="17" t="s">
        <v>6</v>
      </c>
    </row>
    <row r="48" spans="2:8" ht="15.75">
      <c r="B48" s="7">
        <v>41</v>
      </c>
      <c r="C48" s="20" t="s">
        <v>65</v>
      </c>
      <c r="D48" s="17"/>
      <c r="E48" s="17"/>
      <c r="F48" s="17"/>
      <c r="G48" s="16">
        <v>2</v>
      </c>
      <c r="H48" s="17" t="s">
        <v>6</v>
      </c>
    </row>
    <row r="49" spans="2:8" ht="15.75">
      <c r="B49" s="7">
        <v>42</v>
      </c>
      <c r="C49" s="20" t="s">
        <v>66</v>
      </c>
      <c r="D49" s="17"/>
      <c r="E49" s="17"/>
      <c r="F49" s="17"/>
      <c r="G49" s="16">
        <v>1</v>
      </c>
      <c r="H49" s="17" t="s">
        <v>6</v>
      </c>
    </row>
    <row r="50" spans="2:8" ht="15.75">
      <c r="B50" s="7">
        <v>43</v>
      </c>
      <c r="C50" s="20"/>
      <c r="D50" s="17"/>
      <c r="E50" s="17"/>
      <c r="F50" s="17"/>
      <c r="G50" s="16"/>
      <c r="H50" s="17"/>
    </row>
    <row r="51" spans="2:8" ht="47.25">
      <c r="B51" s="7">
        <v>46</v>
      </c>
      <c r="C51" s="19" t="s">
        <v>67</v>
      </c>
      <c r="D51" s="17">
        <v>8</v>
      </c>
      <c r="E51" s="17"/>
      <c r="F51" s="17"/>
      <c r="G51" s="16">
        <v>8</v>
      </c>
      <c r="H51" s="17" t="s">
        <v>7</v>
      </c>
    </row>
    <row r="52" spans="2:8" ht="15.75">
      <c r="B52" s="7">
        <v>47</v>
      </c>
      <c r="C52" s="19" t="s">
        <v>68</v>
      </c>
      <c r="D52" s="17"/>
      <c r="E52" s="17"/>
      <c r="F52" s="17"/>
      <c r="G52" s="16">
        <v>6</v>
      </c>
      <c r="H52" s="17" t="s">
        <v>6</v>
      </c>
    </row>
    <row r="53" spans="2:8" ht="15.75">
      <c r="B53" s="7">
        <v>48</v>
      </c>
      <c r="C53" s="19" t="s">
        <v>69</v>
      </c>
      <c r="D53" s="17"/>
      <c r="E53" s="17"/>
      <c r="F53" s="17"/>
      <c r="G53" s="16">
        <v>5</v>
      </c>
      <c r="H53" s="17" t="s">
        <v>6</v>
      </c>
    </row>
    <row r="54" spans="2:8" ht="15.75">
      <c r="B54" s="7">
        <v>49</v>
      </c>
      <c r="C54" s="19" t="s">
        <v>70</v>
      </c>
      <c r="D54" s="17"/>
      <c r="E54" s="17"/>
      <c r="F54" s="17"/>
      <c r="G54" s="16">
        <v>1</v>
      </c>
      <c r="H54" s="17" t="s">
        <v>6</v>
      </c>
    </row>
    <row r="55" spans="2:8" ht="15.75">
      <c r="B55" s="7">
        <v>50</v>
      </c>
      <c r="C55" s="19" t="s">
        <v>71</v>
      </c>
      <c r="D55" s="17"/>
      <c r="E55" s="17"/>
      <c r="F55" s="17"/>
      <c r="G55" s="16">
        <v>4</v>
      </c>
      <c r="H55" s="17" t="s">
        <v>6</v>
      </c>
    </row>
    <row r="56" spans="2:8" ht="31.5">
      <c r="B56" s="7">
        <v>51</v>
      </c>
      <c r="C56" s="19" t="s">
        <v>72</v>
      </c>
      <c r="D56" s="17"/>
      <c r="E56" s="17"/>
      <c r="F56" s="17"/>
      <c r="G56" s="16">
        <v>6</v>
      </c>
      <c r="H56" s="17" t="s">
        <v>6</v>
      </c>
    </row>
    <row r="57" spans="2:8" ht="31.5">
      <c r="B57" s="7">
        <v>52</v>
      </c>
      <c r="C57" s="19" t="s">
        <v>73</v>
      </c>
      <c r="D57" s="17"/>
      <c r="E57" s="17"/>
      <c r="F57" s="17"/>
      <c r="G57" s="16">
        <v>2</v>
      </c>
      <c r="H57" s="17" t="s">
        <v>6</v>
      </c>
    </row>
    <row r="58" spans="2:8" ht="47.25">
      <c r="B58" s="7">
        <v>53</v>
      </c>
      <c r="C58" s="19" t="s">
        <v>74</v>
      </c>
      <c r="D58" s="17"/>
      <c r="E58" s="17"/>
      <c r="F58" s="17"/>
      <c r="G58" s="16">
        <v>10</v>
      </c>
      <c r="H58" s="17" t="s">
        <v>7</v>
      </c>
    </row>
    <row r="59" spans="2:8" ht="15.75">
      <c r="B59" s="7">
        <v>54</v>
      </c>
      <c r="C59" s="19" t="s">
        <v>75</v>
      </c>
      <c r="D59" s="17"/>
      <c r="E59" s="17"/>
      <c r="F59" s="17"/>
      <c r="G59" s="16">
        <v>2</v>
      </c>
      <c r="H59" s="17" t="s">
        <v>6</v>
      </c>
    </row>
    <row r="60" spans="2:8" ht="31.5">
      <c r="B60" s="7">
        <v>55</v>
      </c>
      <c r="C60" s="19" t="s">
        <v>76</v>
      </c>
      <c r="D60" s="17"/>
      <c r="E60" s="17"/>
      <c r="F60" s="17"/>
      <c r="G60" s="16">
        <v>4</v>
      </c>
      <c r="H60" s="17" t="s">
        <v>6</v>
      </c>
    </row>
    <row r="61" spans="2:8" ht="15.75">
      <c r="B61" s="7">
        <v>56</v>
      </c>
      <c r="C61" s="19" t="s">
        <v>77</v>
      </c>
      <c r="D61" s="17"/>
      <c r="E61" s="17"/>
      <c r="F61" s="17"/>
      <c r="G61" s="16">
        <v>10</v>
      </c>
      <c r="H61" s="17" t="s">
        <v>6</v>
      </c>
    </row>
    <row r="62" spans="2:8" ht="15.75">
      <c r="B62" s="17"/>
      <c r="C62" s="19"/>
      <c r="D62" s="17"/>
      <c r="E62" s="17"/>
      <c r="F62" s="17"/>
      <c r="G62" s="16"/>
      <c r="H62" s="17"/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vrsitdikov</dc:creator>
  <cp:lastModifiedBy>skvor</cp:lastModifiedBy>
  <cp:lastPrinted>2022-12-02T10:40:16Z</cp:lastPrinted>
  <dcterms:created xsi:type="dcterms:W3CDTF">2021-08-11T05:55:00Z</dcterms:created>
  <dcterms:modified xsi:type="dcterms:W3CDTF">2025-07-17T06:05:51Z</dcterms:modified>
</cp:coreProperties>
</file>